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40" i="1"/>
  <c r="E10"/>
  <c r="E31"/>
  <c r="E35"/>
  <c r="G6"/>
  <c r="E36" l="1"/>
  <c r="F40"/>
  <c r="E17" l="1"/>
  <c r="E8"/>
  <c r="E12"/>
  <c r="E23"/>
  <c r="E37"/>
  <c r="E34"/>
  <c r="E33"/>
  <c r="E32"/>
  <c r="E30"/>
  <c r="E29"/>
  <c r="E27"/>
  <c r="E26"/>
  <c r="E25"/>
  <c r="E24"/>
  <c r="E19"/>
  <c r="E16"/>
  <c r="E15"/>
  <c r="E13"/>
  <c r="E9"/>
  <c r="D28"/>
  <c r="D31"/>
  <c r="D22"/>
  <c r="D10"/>
  <c r="D6"/>
  <c r="D40" l="1"/>
  <c r="E22"/>
  <c r="E28"/>
  <c r="E6"/>
  <c r="E40" l="1"/>
  <c r="G28"/>
  <c r="G10" l="1"/>
  <c r="G22"/>
  <c r="G40" s="1"/>
</calcChain>
</file>

<file path=xl/sharedStrings.xml><?xml version="1.0" encoding="utf-8"?>
<sst xmlns="http://schemas.openxmlformats.org/spreadsheetml/2006/main" count="69" uniqueCount="44">
  <si>
    <t>№п/п</t>
  </si>
  <si>
    <t>на 1м2</t>
  </si>
  <si>
    <t>Статьи затрат</t>
  </si>
  <si>
    <t>изм</t>
  </si>
  <si>
    <t>ед.</t>
  </si>
  <si>
    <t xml:space="preserve"> пользования</t>
  </si>
  <si>
    <t>Содержание помещений общего</t>
  </si>
  <si>
    <t xml:space="preserve">Обслуживание и текущий ремонт </t>
  </si>
  <si>
    <t>внутридомового инженерного обо</t>
  </si>
  <si>
    <t>руб</t>
  </si>
  <si>
    <t>руб.</t>
  </si>
  <si>
    <t>Расходы на управление МКД</t>
  </si>
  <si>
    <t>зарплата обслуж.перс с отчислен.</t>
  </si>
  <si>
    <t xml:space="preserve"> руб.</t>
  </si>
  <si>
    <t>услуги ркц,паспортиста</t>
  </si>
  <si>
    <t>Налог и другие обязательства</t>
  </si>
  <si>
    <t>Прибыль управляющей компании</t>
  </si>
  <si>
    <t>Содержание придомовой территории</t>
  </si>
  <si>
    <t>рудования и конструкций МКД</t>
  </si>
  <si>
    <t xml:space="preserve">Факт </t>
  </si>
  <si>
    <t>Услуги по уборке и благоустр.территории</t>
  </si>
  <si>
    <t>ИТОГО: Содержание и ремонт</t>
  </si>
  <si>
    <t>Тариф 2017</t>
  </si>
  <si>
    <t>Услуги по уборке МОП</t>
  </si>
  <si>
    <t xml:space="preserve"> ОТЧЕТ по статье " содержание и ремонт жилья"</t>
  </si>
  <si>
    <t>ж.д.пер.Хибинский 125</t>
  </si>
  <si>
    <t>Аварийное обслуживание МКД</t>
  </si>
  <si>
    <t>Прочие услуги</t>
  </si>
  <si>
    <t>обслед. дымоходов и венканалов</t>
  </si>
  <si>
    <t>Стоимость услуг и работ</t>
  </si>
  <si>
    <t>за 2020год</t>
  </si>
  <si>
    <t xml:space="preserve">     за 2020г</t>
  </si>
  <si>
    <t>План 2021</t>
  </si>
  <si>
    <t>Утвержденный</t>
  </si>
  <si>
    <t>дезобработка в холле</t>
  </si>
  <si>
    <t>хозтовары 714,37 дезинсекция 628,92,</t>
  </si>
  <si>
    <t>замок,брелок,инвентарь,коврик</t>
  </si>
  <si>
    <t>услуги электрика,лампы светодиод.</t>
  </si>
  <si>
    <t>ремонт насоса,ремонт водоснабжения</t>
  </si>
  <si>
    <t>реагенты-642,соль 625,6 инвентарь470,45</t>
  </si>
  <si>
    <t>медицинские маски</t>
  </si>
  <si>
    <t>усл. банк 3980,57,прогр.сопров-1666,аренда оф-13690,29 сайт-1316,67,чек-онлайн 3800 обраб.фискаль.данных 1135,42,бенз-3344,88</t>
  </si>
  <si>
    <t>заправка катридж 1276,3 сод. оргтех 769</t>
  </si>
  <si>
    <t>обслуж.ККМ-770,эл.отч.540,почт1577,78,канцт3004,5</t>
  </si>
</sst>
</file>

<file path=xl/styles.xml><?xml version="1.0" encoding="utf-8"?>
<styleSheet xmlns="http://schemas.openxmlformats.org/spreadsheetml/2006/main">
  <fonts count="10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2"/>
      <name val="Arial Cyr"/>
      <charset val="204"/>
    </font>
    <font>
      <i/>
      <sz val="9"/>
      <name val="Arial Cyr"/>
      <charset val="204"/>
    </font>
    <font>
      <i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0" fillId="0" borderId="3" xfId="0" applyBorder="1"/>
    <xf numFmtId="0" fontId="0" fillId="0" borderId="4" xfId="0" applyBorder="1"/>
    <xf numFmtId="0" fontId="1" fillId="0" borderId="3" xfId="0" applyFont="1" applyBorder="1"/>
    <xf numFmtId="0" fontId="0" fillId="0" borderId="0" xfId="0" applyAlignment="1">
      <alignment horizontal="center"/>
    </xf>
    <xf numFmtId="0" fontId="3" fillId="0" borderId="3" xfId="0" applyFont="1" applyBorder="1"/>
    <xf numFmtId="0" fontId="1" fillId="0" borderId="1" xfId="0" applyFont="1" applyBorder="1"/>
    <xf numFmtId="0" fontId="1" fillId="0" borderId="2" xfId="0" applyFont="1" applyBorder="1"/>
    <xf numFmtId="0" fontId="4" fillId="0" borderId="5" xfId="0" applyFont="1" applyBorder="1"/>
    <xf numFmtId="0" fontId="4" fillId="0" borderId="6" xfId="0" applyFont="1" applyBorder="1"/>
    <xf numFmtId="0" fontId="5" fillId="0" borderId="7" xfId="0" applyFont="1" applyBorder="1"/>
    <xf numFmtId="0" fontId="5" fillId="0" borderId="3" xfId="0" applyFont="1" applyBorder="1"/>
    <xf numFmtId="0" fontId="5" fillId="0" borderId="8" xfId="0" applyFont="1" applyBorder="1"/>
    <xf numFmtId="0" fontId="4" fillId="0" borderId="9" xfId="0" applyFont="1" applyBorder="1"/>
    <xf numFmtId="0" fontId="4" fillId="0" borderId="1" xfId="0" applyFont="1" applyBorder="1"/>
    <xf numFmtId="0" fontId="4" fillId="0" borderId="4" xfId="0" applyFont="1" applyBorder="1"/>
    <xf numFmtId="0" fontId="4" fillId="0" borderId="2" xfId="0" applyFont="1" applyBorder="1"/>
    <xf numFmtId="0" fontId="5" fillId="0" borderId="2" xfId="0" applyFont="1" applyBorder="1"/>
    <xf numFmtId="0" fontId="4" fillId="0" borderId="3" xfId="0" applyFont="1" applyBorder="1"/>
    <xf numFmtId="0" fontId="6" fillId="0" borderId="3" xfId="0" applyFont="1" applyBorder="1"/>
    <xf numFmtId="0" fontId="6" fillId="0" borderId="1" xfId="0" applyFont="1" applyBorder="1"/>
    <xf numFmtId="0" fontId="6" fillId="0" borderId="11" xfId="0" applyFont="1" applyBorder="1"/>
    <xf numFmtId="0" fontId="6" fillId="0" borderId="10" xfId="0" applyFont="1" applyBorder="1"/>
    <xf numFmtId="0" fontId="6" fillId="0" borderId="2" xfId="0" applyFont="1" applyBorder="1"/>
    <xf numFmtId="0" fontId="0" fillId="0" borderId="7" xfId="0" applyBorder="1"/>
    <xf numFmtId="0" fontId="5" fillId="0" borderId="1" xfId="0" applyFont="1" applyBorder="1"/>
    <xf numFmtId="0" fontId="5" fillId="0" borderId="9" xfId="0" applyFont="1" applyBorder="1"/>
    <xf numFmtId="0" fontId="6" fillId="0" borderId="8" xfId="0" applyFont="1" applyBorder="1"/>
    <xf numFmtId="0" fontId="2" fillId="0" borderId="0" xfId="0" applyFont="1" applyAlignment="1"/>
    <xf numFmtId="0" fontId="6" fillId="0" borderId="6" xfId="0" applyFont="1" applyBorder="1"/>
    <xf numFmtId="0" fontId="4" fillId="0" borderId="12" xfId="0" applyFont="1" applyBorder="1"/>
    <xf numFmtId="0" fontId="6" fillId="0" borderId="13" xfId="0" applyFont="1" applyBorder="1"/>
    <xf numFmtId="0" fontId="0" fillId="0" borderId="2" xfId="0" applyFont="1" applyBorder="1"/>
    <xf numFmtId="0" fontId="0" fillId="0" borderId="1" xfId="0" applyFont="1" applyBorder="1"/>
    <xf numFmtId="2" fontId="4" fillId="0" borderId="1" xfId="0" applyNumberFormat="1" applyFont="1" applyBorder="1"/>
    <xf numFmtId="2" fontId="5" fillId="0" borderId="3" xfId="0" applyNumberFormat="1" applyFont="1" applyBorder="1"/>
    <xf numFmtId="2" fontId="4" fillId="0" borderId="2" xfId="0" applyNumberFormat="1" applyFont="1" applyBorder="1"/>
    <xf numFmtId="2" fontId="4" fillId="0" borderId="6" xfId="0" applyNumberFormat="1" applyFont="1" applyBorder="1"/>
    <xf numFmtId="2" fontId="4" fillId="0" borderId="3" xfId="0" applyNumberFormat="1" applyFont="1" applyBorder="1"/>
    <xf numFmtId="2" fontId="1" fillId="0" borderId="3" xfId="0" applyNumberFormat="1" applyFont="1" applyBorder="1"/>
    <xf numFmtId="2" fontId="1" fillId="0" borderId="1" xfId="0" applyNumberFormat="1" applyFont="1" applyBorder="1"/>
    <xf numFmtId="2" fontId="0" fillId="0" borderId="0" xfId="0" applyNumberFormat="1"/>
    <xf numFmtId="2" fontId="0" fillId="0" borderId="2" xfId="0" applyNumberFormat="1" applyFont="1" applyBorder="1"/>
    <xf numFmtId="0" fontId="6" fillId="2" borderId="6" xfId="0" applyFont="1" applyFill="1" applyBorder="1"/>
    <xf numFmtId="2" fontId="6" fillId="2" borderId="6" xfId="0" applyNumberFormat="1" applyFont="1" applyFill="1" applyBorder="1"/>
    <xf numFmtId="0" fontId="6" fillId="0" borderId="12" xfId="0" applyFont="1" applyFill="1" applyBorder="1"/>
    <xf numFmtId="0" fontId="6" fillId="0" borderId="6" xfId="0" applyFont="1" applyFill="1" applyBorder="1"/>
    <xf numFmtId="0" fontId="0" fillId="0" borderId="6" xfId="0" applyFont="1" applyBorder="1"/>
    <xf numFmtId="2" fontId="0" fillId="0" borderId="6" xfId="0" applyNumberFormat="1" applyFont="1" applyBorder="1"/>
    <xf numFmtId="2" fontId="6" fillId="0" borderId="6" xfId="0" applyNumberFormat="1" applyFont="1" applyFill="1" applyBorder="1"/>
    <xf numFmtId="0" fontId="7" fillId="0" borderId="0" xfId="0" applyFont="1"/>
    <xf numFmtId="2" fontId="6" fillId="0" borderId="6" xfId="0" applyNumberFormat="1" applyFont="1" applyBorder="1"/>
    <xf numFmtId="0" fontId="6" fillId="0" borderId="12" xfId="0" applyFont="1" applyBorder="1"/>
    <xf numFmtId="2" fontId="0" fillId="0" borderId="1" xfId="0" applyNumberFormat="1" applyFont="1" applyBorder="1"/>
    <xf numFmtId="2" fontId="0" fillId="0" borderId="2" xfId="0" applyNumberFormat="1" applyBorder="1"/>
    <xf numFmtId="2" fontId="5" fillId="0" borderId="2" xfId="0" applyNumberFormat="1" applyFont="1" applyBorder="1"/>
    <xf numFmtId="0" fontId="0" fillId="0" borderId="1" xfId="0" applyBorder="1"/>
    <xf numFmtId="2" fontId="0" fillId="0" borderId="1" xfId="0" applyNumberFormat="1" applyBorder="1"/>
    <xf numFmtId="0" fontId="8" fillId="0" borderId="7" xfId="0" applyFont="1" applyBorder="1" applyAlignment="1">
      <alignment wrapText="1"/>
    </xf>
    <xf numFmtId="0" fontId="8" fillId="0" borderId="7" xfId="0" applyFont="1" applyBorder="1"/>
    <xf numFmtId="0" fontId="8" fillId="0" borderId="0" xfId="0" applyFont="1"/>
    <xf numFmtId="0" fontId="9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1"/>
  <sheetViews>
    <sheetView tabSelected="1" zoomScaleNormal="100" workbookViewId="0">
      <selection activeCell="L7" sqref="L7"/>
    </sheetView>
  </sheetViews>
  <sheetFormatPr defaultRowHeight="13.2"/>
  <cols>
    <col min="1" max="1" width="5.88671875" customWidth="1"/>
    <col min="2" max="2" width="50.77734375" customWidth="1"/>
    <col min="3" max="3" width="8.77734375" hidden="1" customWidth="1"/>
    <col min="4" max="4" width="24.109375" customWidth="1"/>
    <col min="5" max="5" width="11" hidden="1" customWidth="1"/>
    <col min="6" max="6" width="13" hidden="1" customWidth="1"/>
    <col min="7" max="7" width="15.109375" hidden="1" customWidth="1"/>
    <col min="8" max="8" width="11.5546875" hidden="1" customWidth="1"/>
  </cols>
  <sheetData>
    <row r="1" spans="1:8" ht="15">
      <c r="A1" s="32"/>
      <c r="B1" s="32" t="s">
        <v>24</v>
      </c>
      <c r="C1" s="32"/>
      <c r="D1" s="32" t="s">
        <v>30</v>
      </c>
      <c r="E1" s="2"/>
      <c r="G1" s="2"/>
      <c r="H1" s="8"/>
    </row>
    <row r="2" spans="1:8" ht="15">
      <c r="A2" s="1"/>
      <c r="B2" s="2" t="s">
        <v>25</v>
      </c>
      <c r="C2" s="2"/>
      <c r="E2" s="2"/>
      <c r="F2" s="2"/>
      <c r="G2" s="2"/>
      <c r="H2" s="8"/>
    </row>
    <row r="3" spans="1:8" ht="16.2" thickBot="1">
      <c r="A3" s="1"/>
      <c r="B3" s="1"/>
      <c r="D3" s="65" t="s">
        <v>10</v>
      </c>
      <c r="E3" s="1"/>
      <c r="F3" s="54">
        <v>2160</v>
      </c>
      <c r="G3" s="54">
        <v>6521</v>
      </c>
    </row>
    <row r="4" spans="1:8" ht="13.8">
      <c r="A4" s="10" t="s">
        <v>0</v>
      </c>
      <c r="B4" s="3" t="s">
        <v>2</v>
      </c>
      <c r="C4" s="10" t="s">
        <v>4</v>
      </c>
      <c r="D4" s="57" t="s">
        <v>29</v>
      </c>
      <c r="E4" s="57" t="s">
        <v>19</v>
      </c>
      <c r="F4" s="61" t="s">
        <v>33</v>
      </c>
      <c r="G4" s="37" t="s">
        <v>22</v>
      </c>
      <c r="H4" s="60" t="s">
        <v>32</v>
      </c>
    </row>
    <row r="5" spans="1:8" ht="23.25" customHeight="1" thickBot="1">
      <c r="A5" s="4"/>
      <c r="B5" s="9"/>
      <c r="C5" s="11" t="s">
        <v>3</v>
      </c>
      <c r="D5" s="58" t="s">
        <v>31</v>
      </c>
      <c r="E5" s="46" t="s">
        <v>1</v>
      </c>
      <c r="F5" s="46" t="s">
        <v>1</v>
      </c>
      <c r="G5" s="36" t="s">
        <v>1</v>
      </c>
      <c r="H5" s="36" t="s">
        <v>1</v>
      </c>
    </row>
    <row r="6" spans="1:8">
      <c r="A6" s="17">
        <v>1</v>
      </c>
      <c r="B6" s="18" t="s">
        <v>17</v>
      </c>
      <c r="C6" s="25" t="s">
        <v>9</v>
      </c>
      <c r="D6" s="38">
        <f>D8+D9</f>
        <v>71138.05</v>
      </c>
      <c r="E6" s="38">
        <f>E8+E9</f>
        <v>2.5379708273979107</v>
      </c>
      <c r="F6" s="38">
        <v>2.84</v>
      </c>
      <c r="G6" s="38">
        <f>G8+G9</f>
        <v>2.2000000000000002</v>
      </c>
      <c r="H6" s="18">
        <v>2.84</v>
      </c>
    </row>
    <row r="7" spans="1:8" ht="10.8" customHeight="1" thickBot="1">
      <c r="A7" s="19"/>
      <c r="B7" s="20"/>
      <c r="C7" s="26"/>
      <c r="D7" s="40"/>
      <c r="E7" s="40"/>
      <c r="F7" s="40"/>
      <c r="G7" s="20"/>
      <c r="H7" s="20"/>
    </row>
    <row r="8" spans="1:8" ht="18" customHeight="1">
      <c r="A8" s="14"/>
      <c r="B8" s="15" t="s">
        <v>20</v>
      </c>
      <c r="C8" s="16" t="s">
        <v>9</v>
      </c>
      <c r="D8" s="39">
        <v>69600</v>
      </c>
      <c r="E8" s="39">
        <f>D8/F3/13</f>
        <v>2.4786324786324787</v>
      </c>
      <c r="F8" s="39"/>
      <c r="G8" s="15">
        <v>2.1800000000000002</v>
      </c>
      <c r="H8" s="15"/>
    </row>
    <row r="9" spans="1:8" ht="18" customHeight="1" thickBot="1">
      <c r="A9" s="14"/>
      <c r="B9" s="15" t="s">
        <v>39</v>
      </c>
      <c r="C9" s="16" t="s">
        <v>9</v>
      </c>
      <c r="D9" s="39">
        <v>1538.05</v>
      </c>
      <c r="E9" s="39">
        <f>D9/F3/12</f>
        <v>5.9338348765432099E-2</v>
      </c>
      <c r="F9" s="39"/>
      <c r="G9" s="15">
        <v>0.02</v>
      </c>
      <c r="H9" s="15"/>
    </row>
    <row r="10" spans="1:8">
      <c r="A10" s="18">
        <v>2</v>
      </c>
      <c r="B10" s="18" t="s">
        <v>6</v>
      </c>
      <c r="C10" s="24" t="s">
        <v>9</v>
      </c>
      <c r="D10" s="38">
        <f>D12+D13+D15+D16+D17</f>
        <v>122638.73999999999</v>
      </c>
      <c r="E10" s="38">
        <f>E12+E13+E15+E16+E17</f>
        <v>4.4049786918328593</v>
      </c>
      <c r="F10" s="38">
        <v>4.29</v>
      </c>
      <c r="G10" s="18">
        <f>G12+G13+G14+G15+G17</f>
        <v>4.2300000000000004</v>
      </c>
      <c r="H10" s="18">
        <v>4.4000000000000004</v>
      </c>
    </row>
    <row r="11" spans="1:8" ht="15" customHeight="1" thickBot="1">
      <c r="A11" s="20"/>
      <c r="B11" s="20" t="s">
        <v>5</v>
      </c>
      <c r="C11" s="27"/>
      <c r="D11" s="40"/>
      <c r="E11" s="40"/>
      <c r="F11" s="40"/>
      <c r="G11" s="20"/>
      <c r="H11" s="20"/>
    </row>
    <row r="12" spans="1:8" ht="20.25" customHeight="1">
      <c r="A12" s="7"/>
      <c r="B12" s="15" t="s">
        <v>23</v>
      </c>
      <c r="C12" s="15" t="s">
        <v>10</v>
      </c>
      <c r="D12" s="39">
        <v>69600</v>
      </c>
      <c r="E12" s="39">
        <f>D12/F3/13</f>
        <v>2.4786324786324787</v>
      </c>
      <c r="F12" s="39"/>
      <c r="G12" s="15">
        <v>2.16</v>
      </c>
      <c r="H12" s="15"/>
    </row>
    <row r="13" spans="1:8" ht="20.25" customHeight="1">
      <c r="A13" s="7"/>
      <c r="B13" s="15" t="s">
        <v>35</v>
      </c>
      <c r="C13" s="15" t="s">
        <v>10</v>
      </c>
      <c r="D13" s="39">
        <v>1343.29</v>
      </c>
      <c r="E13" s="39">
        <f>D13/F3/12</f>
        <v>5.1824459876543209E-2</v>
      </c>
      <c r="F13" s="39"/>
      <c r="G13" s="15">
        <v>0.14000000000000001</v>
      </c>
      <c r="H13" s="15"/>
    </row>
    <row r="14" spans="1:8" ht="0.6" customHeight="1">
      <c r="A14" s="7"/>
      <c r="B14" s="15"/>
      <c r="C14" s="15" t="s">
        <v>10</v>
      </c>
      <c r="D14" s="39"/>
      <c r="E14" s="39"/>
      <c r="F14" s="39"/>
      <c r="G14" s="15">
        <v>0.05</v>
      </c>
      <c r="H14" s="15"/>
    </row>
    <row r="15" spans="1:8" ht="20.25" customHeight="1">
      <c r="A15" s="7"/>
      <c r="B15" s="15" t="s">
        <v>34</v>
      </c>
      <c r="C15" s="15" t="s">
        <v>10</v>
      </c>
      <c r="D15" s="39">
        <v>9024.25</v>
      </c>
      <c r="E15" s="39">
        <f>D15/F3/12</f>
        <v>0.34815779320987655</v>
      </c>
      <c r="F15" s="39"/>
      <c r="G15" s="15">
        <v>0.88</v>
      </c>
      <c r="H15" s="15"/>
    </row>
    <row r="16" spans="1:8" ht="20.25" customHeight="1">
      <c r="A16" s="7"/>
      <c r="B16" s="15" t="s">
        <v>36</v>
      </c>
      <c r="C16" s="15" t="s">
        <v>10</v>
      </c>
      <c r="D16" s="39">
        <v>2269.1999999999998</v>
      </c>
      <c r="E16" s="39">
        <f>D16/F3/12</f>
        <v>8.7546296296296289E-2</v>
      </c>
      <c r="F16" s="39"/>
      <c r="G16" s="15"/>
      <c r="H16" s="15"/>
    </row>
    <row r="17" spans="1:8" ht="20.25" customHeight="1" thickBot="1">
      <c r="A17" s="11"/>
      <c r="B17" s="21" t="s">
        <v>37</v>
      </c>
      <c r="C17" s="21" t="s">
        <v>10</v>
      </c>
      <c r="D17" s="46">
        <v>40402</v>
      </c>
      <c r="E17" s="46">
        <f>D17/F3/13</f>
        <v>1.4388176638176637</v>
      </c>
      <c r="F17" s="59"/>
      <c r="G17" s="21">
        <v>1</v>
      </c>
      <c r="H17" s="21"/>
    </row>
    <row r="18" spans="1:8" ht="0.6" customHeight="1" thickBot="1">
      <c r="A18" s="34"/>
      <c r="B18" s="13"/>
      <c r="C18" s="35"/>
      <c r="D18" s="41"/>
      <c r="E18" s="41"/>
      <c r="F18" s="41"/>
      <c r="G18" s="13">
        <v>3.14</v>
      </c>
      <c r="H18" s="13">
        <v>4.4400000000000004</v>
      </c>
    </row>
    <row r="19" spans="1:8" ht="19.8" customHeight="1" thickBot="1">
      <c r="A19" s="56">
        <v>3</v>
      </c>
      <c r="B19" s="50" t="s">
        <v>26</v>
      </c>
      <c r="C19" s="35" t="s">
        <v>9</v>
      </c>
      <c r="D19" s="55">
        <v>3793.74</v>
      </c>
      <c r="E19" s="55">
        <f>D19/F3/12</f>
        <v>0.14636342592592591</v>
      </c>
      <c r="F19" s="55">
        <v>0.17</v>
      </c>
      <c r="G19" s="15">
        <v>0.2</v>
      </c>
      <c r="H19" s="23">
        <v>0.17</v>
      </c>
    </row>
    <row r="20" spans="1:8">
      <c r="A20" s="22">
        <v>4</v>
      </c>
      <c r="B20" s="22" t="s">
        <v>7</v>
      </c>
      <c r="C20" s="23" t="s">
        <v>9</v>
      </c>
      <c r="D20" s="42"/>
      <c r="E20" s="42"/>
      <c r="F20" s="42"/>
      <c r="G20" s="18"/>
      <c r="H20" s="18"/>
    </row>
    <row r="21" spans="1:8">
      <c r="A21" s="22"/>
      <c r="B21" s="22" t="s">
        <v>8</v>
      </c>
      <c r="C21" s="23"/>
      <c r="D21" s="42"/>
      <c r="E21" s="42"/>
      <c r="F21" s="42"/>
      <c r="G21" s="22"/>
      <c r="H21" s="22"/>
    </row>
    <row r="22" spans="1:8" ht="13.8" thickBot="1">
      <c r="A22" s="20"/>
      <c r="B22" s="20" t="s">
        <v>18</v>
      </c>
      <c r="C22" s="23"/>
      <c r="D22" s="40">
        <f>D23+D24+D25+D26+D27</f>
        <v>90192.04</v>
      </c>
      <c r="E22" s="40">
        <f>E23+E24+E25+E26+E27</f>
        <v>3.2396159188034188</v>
      </c>
      <c r="F22" s="40">
        <v>3.44</v>
      </c>
      <c r="G22" s="20">
        <f>G23+G24+G25+G27</f>
        <v>3.1699999999999995</v>
      </c>
      <c r="H22" s="20">
        <v>3.25</v>
      </c>
    </row>
    <row r="23" spans="1:8">
      <c r="A23" s="28"/>
      <c r="B23" s="30" t="s">
        <v>12</v>
      </c>
      <c r="C23" s="29" t="s">
        <v>10</v>
      </c>
      <c r="D23" s="39">
        <v>80875.539999999994</v>
      </c>
      <c r="E23" s="39">
        <f>D23/F3/13</f>
        <v>2.8801830484330484</v>
      </c>
      <c r="F23" s="39"/>
      <c r="G23" s="15">
        <v>2.34</v>
      </c>
      <c r="H23" s="15"/>
    </row>
    <row r="24" spans="1:8" hidden="1">
      <c r="A24" s="28"/>
      <c r="B24" s="28"/>
      <c r="C24" s="15" t="s">
        <v>10</v>
      </c>
      <c r="D24" s="43"/>
      <c r="E24" s="43">
        <f>D24/F3/12</f>
        <v>0</v>
      </c>
      <c r="F24" s="43"/>
      <c r="G24" s="7"/>
      <c r="H24" s="7"/>
    </row>
    <row r="25" spans="1:8">
      <c r="A25" s="28"/>
      <c r="B25" s="28" t="s">
        <v>28</v>
      </c>
      <c r="C25" s="15" t="s">
        <v>10</v>
      </c>
      <c r="D25" s="43">
        <v>1393.5</v>
      </c>
      <c r="E25" s="43">
        <f>D25/F3/12</f>
        <v>5.376157407407408E-2</v>
      </c>
      <c r="F25" s="43"/>
      <c r="G25" s="7">
        <v>0.76</v>
      </c>
      <c r="H25" s="7"/>
    </row>
    <row r="26" spans="1:8" hidden="1">
      <c r="A26" s="28"/>
      <c r="B26" s="28"/>
      <c r="C26" s="15" t="s">
        <v>10</v>
      </c>
      <c r="D26" s="43"/>
      <c r="E26" s="43">
        <f>D26/F3/12</f>
        <v>0</v>
      </c>
      <c r="F26" s="43"/>
      <c r="G26" s="7"/>
      <c r="H26" s="7"/>
    </row>
    <row r="27" spans="1:8" ht="13.8" thickBot="1">
      <c r="A27" s="28"/>
      <c r="B27" s="6" t="s">
        <v>38</v>
      </c>
      <c r="C27" s="21" t="s">
        <v>13</v>
      </c>
      <c r="D27" s="43">
        <v>7923</v>
      </c>
      <c r="E27" s="43">
        <f>D27/F3/12</f>
        <v>0.3056712962962963</v>
      </c>
      <c r="F27" s="43"/>
      <c r="G27" s="7">
        <v>7.0000000000000007E-2</v>
      </c>
      <c r="H27" s="7"/>
    </row>
    <row r="28" spans="1:8" ht="13.8" thickBot="1">
      <c r="A28" s="13">
        <v>5</v>
      </c>
      <c r="B28" s="13" t="s">
        <v>11</v>
      </c>
      <c r="C28" s="31" t="s">
        <v>9</v>
      </c>
      <c r="D28" s="38">
        <f>D29+D30</f>
        <v>203286.91999999998</v>
      </c>
      <c r="E28" s="38">
        <f>E29+E30</f>
        <v>7.2395626780626792</v>
      </c>
      <c r="F28" s="38">
        <v>5.61</v>
      </c>
      <c r="G28" s="18">
        <f>G29+G32+G33+G35</f>
        <v>7.48</v>
      </c>
      <c r="H28" s="18">
        <v>7.05</v>
      </c>
    </row>
    <row r="29" spans="1:8" ht="22.2" customHeight="1">
      <c r="A29" s="5"/>
      <c r="B29" s="30" t="s">
        <v>12</v>
      </c>
      <c r="C29" s="29" t="s">
        <v>10</v>
      </c>
      <c r="D29" s="44">
        <v>114602.77</v>
      </c>
      <c r="E29" s="44">
        <f>D29/F3/13</f>
        <v>4.0812952279202284</v>
      </c>
      <c r="F29" s="44"/>
      <c r="G29" s="10">
        <v>3.4</v>
      </c>
      <c r="H29" s="10"/>
    </row>
    <row r="30" spans="1:8" ht="22.2" customHeight="1" thickBot="1">
      <c r="A30" s="5"/>
      <c r="B30" s="15" t="s">
        <v>14</v>
      </c>
      <c r="C30" s="15" t="s">
        <v>9</v>
      </c>
      <c r="D30" s="43">
        <v>88684.15</v>
      </c>
      <c r="E30" s="43">
        <f>D30/F3/13</f>
        <v>3.1582674501424504</v>
      </c>
      <c r="F30" s="43"/>
      <c r="G30" s="7"/>
      <c r="H30" s="7"/>
    </row>
    <row r="31" spans="1:8" ht="22.2" customHeight="1" thickBot="1">
      <c r="A31" s="13">
        <v>6</v>
      </c>
      <c r="B31" s="56" t="s">
        <v>27</v>
      </c>
      <c r="C31" s="33" t="s">
        <v>9</v>
      </c>
      <c r="D31" s="41">
        <f>D32+D33+D34+D35</f>
        <v>38349</v>
      </c>
      <c r="E31" s="41">
        <f>E32+E33+E34+E35</f>
        <v>1.4795138888888888</v>
      </c>
      <c r="F31" s="41">
        <v>1</v>
      </c>
      <c r="G31" s="7"/>
      <c r="H31" s="33">
        <v>1.5</v>
      </c>
    </row>
    <row r="32" spans="1:8" ht="33.6" customHeight="1">
      <c r="A32" s="5"/>
      <c r="B32" s="62" t="s">
        <v>41</v>
      </c>
      <c r="C32" s="15"/>
      <c r="D32" s="43">
        <v>25588.95</v>
      </c>
      <c r="E32" s="43">
        <f>D32/F3/12</f>
        <v>0.98722800925925924</v>
      </c>
      <c r="F32" s="43"/>
      <c r="G32" s="7">
        <v>0.5</v>
      </c>
      <c r="H32" s="7"/>
    </row>
    <row r="33" spans="1:8" ht="22.2" customHeight="1">
      <c r="A33" s="5"/>
      <c r="B33" s="63" t="s">
        <v>43</v>
      </c>
      <c r="C33" s="15"/>
      <c r="D33" s="43">
        <v>5892.27</v>
      </c>
      <c r="E33" s="43">
        <f>D33/F3/12</f>
        <v>0.22732523148148151</v>
      </c>
      <c r="F33" s="43"/>
      <c r="G33" s="7">
        <v>0.5</v>
      </c>
      <c r="H33" s="7"/>
    </row>
    <row r="34" spans="1:8" ht="22.2" customHeight="1">
      <c r="A34" s="5"/>
      <c r="B34" s="63" t="s">
        <v>42</v>
      </c>
      <c r="C34" s="15"/>
      <c r="D34" s="43">
        <v>5390.18</v>
      </c>
      <c r="E34" s="43">
        <f>D34/F3/12</f>
        <v>0.20795447530864197</v>
      </c>
      <c r="F34" s="43"/>
      <c r="G34" s="7"/>
      <c r="H34" s="7"/>
    </row>
    <row r="35" spans="1:8" ht="16.2" customHeight="1">
      <c r="A35" s="5"/>
      <c r="B35" s="64" t="s">
        <v>40</v>
      </c>
      <c r="C35" s="15"/>
      <c r="D35" s="43">
        <v>1477.6</v>
      </c>
      <c r="E35" s="43">
        <f>D35/12/F3</f>
        <v>5.7006172839506167E-2</v>
      </c>
      <c r="F35" s="43"/>
      <c r="G35" s="7">
        <v>3.08</v>
      </c>
      <c r="H35" s="7"/>
    </row>
    <row r="36" spans="1:8" ht="21.6" customHeight="1" thickBot="1">
      <c r="A36" s="20">
        <v>7</v>
      </c>
      <c r="B36" s="20" t="s">
        <v>15</v>
      </c>
      <c r="C36" s="27"/>
      <c r="D36" s="40">
        <v>12700</v>
      </c>
      <c r="E36" s="40">
        <f>D36/12/F3</f>
        <v>0.48996913580246909</v>
      </c>
      <c r="F36" s="40">
        <v>0.44</v>
      </c>
      <c r="G36" s="20">
        <v>0.68</v>
      </c>
      <c r="H36" s="20">
        <v>0.6</v>
      </c>
    </row>
    <row r="37" spans="1:8" ht="20.399999999999999" customHeight="1" thickBot="1">
      <c r="A37" s="13">
        <v>8</v>
      </c>
      <c r="B37" s="12" t="s">
        <v>16</v>
      </c>
      <c r="C37" s="33" t="s">
        <v>10</v>
      </c>
      <c r="D37" s="41"/>
      <c r="E37" s="41">
        <f>D37/F3/12</f>
        <v>0</v>
      </c>
      <c r="F37" s="41">
        <v>0.5</v>
      </c>
      <c r="G37" s="13">
        <v>0.3</v>
      </c>
      <c r="H37" s="13">
        <v>0.5</v>
      </c>
    </row>
    <row r="38" spans="1:8" ht="6" hidden="1" customHeight="1" thickBot="1">
      <c r="A38" s="13"/>
      <c r="B38" s="12"/>
      <c r="C38" s="33"/>
      <c r="D38" s="52"/>
      <c r="E38" s="52"/>
      <c r="F38" s="52"/>
      <c r="G38" s="51"/>
      <c r="H38" s="51"/>
    </row>
    <row r="39" spans="1:8" ht="21" hidden="1" customHeight="1" thickBot="1">
      <c r="A39" s="49"/>
      <c r="B39" s="50"/>
      <c r="C39" s="50"/>
      <c r="D39" s="53"/>
      <c r="E39" s="53"/>
      <c r="F39" s="53"/>
      <c r="G39" s="50"/>
      <c r="H39" s="50"/>
    </row>
    <row r="40" spans="1:8" ht="30" customHeight="1" thickBot="1">
      <c r="A40" s="47"/>
      <c r="B40" s="47" t="s">
        <v>21</v>
      </c>
      <c r="C40" s="47" t="s">
        <v>9</v>
      </c>
      <c r="D40" s="48">
        <f>D6+D10+D19+D22+D28+D31+D36+D37</f>
        <v>542098.49</v>
      </c>
      <c r="E40" s="48">
        <f>E6+E10+E19+E22+E28+E31+E36+E37</f>
        <v>19.537974566714151</v>
      </c>
      <c r="F40" s="48">
        <f>F6+F10+F19+F22+F28+F31+F36+F37</f>
        <v>18.290000000000003</v>
      </c>
      <c r="G40" s="48">
        <f>G6+G10+G18+G22+G28+G36+G37</f>
        <v>21.2</v>
      </c>
      <c r="H40" s="48">
        <f>H6+H10+H18+H22+H28+H36+H37+H31</f>
        <v>24.580000000000002</v>
      </c>
    </row>
    <row r="41" spans="1:8">
      <c r="E41" s="45"/>
    </row>
  </sheetData>
  <phoneticPr fontId="0" type="noConversion"/>
  <pageMargins left="0.25" right="0.25" top="0.75" bottom="0.75" header="0.3" footer="0.3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2021-03-19T07:52:08Z</cp:lastPrinted>
  <dcterms:created xsi:type="dcterms:W3CDTF">2011-07-12T11:42:04Z</dcterms:created>
  <dcterms:modified xsi:type="dcterms:W3CDTF">2021-03-26T07:15:22Z</dcterms:modified>
</cp:coreProperties>
</file>